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19095" windowHeight="8910" activeTab="1"/>
  </bookViews>
  <sheets>
    <sheet name="ЗАДАНИЕ1" sheetId="1" r:id="rId1"/>
    <sheet name="ЗАДАНИЕ2" sheetId="2" r:id="rId2"/>
    <sheet name="ЗАДАНИЕ3" sheetId="3" r:id="rId3"/>
    <sheet name="ЗАДАНИЕ4" sheetId="4" r:id="rId4"/>
  </sheets>
  <definedNames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1" hidden="1">1</definedName>
    <definedName name="solver_drv" localSheetId="2" hidden="1">1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itr" localSheetId="0" hidden="1">100</definedName>
    <definedName name="solver_itr" localSheetId="1" hidden="1">100</definedName>
    <definedName name="solver_itr" localSheetId="2" hidden="1">100</definedName>
    <definedName name="solver_lhs1" localSheetId="0" hidden="1">ЗАДАНИЕ1!$C$2:$C$24</definedName>
    <definedName name="solver_lhs1" localSheetId="1" hidden="1">ЗАДАНИЕ2!$C$2:$C$24</definedName>
    <definedName name="solver_lhs1" localSheetId="2" hidden="1">ЗАДАНИЕ3!$C$2:$C$24</definedName>
    <definedName name="solver_lin" localSheetId="0" hidden="1">2</definedName>
    <definedName name="solver_lin" localSheetId="1" hidden="1">2</definedName>
    <definedName name="solver_lin" localSheetId="2" hidden="1">2</definedName>
    <definedName name="solver_neg" localSheetId="0" hidden="1">2</definedName>
    <definedName name="solver_neg" localSheetId="1" hidden="1">2</definedName>
    <definedName name="solver_neg" localSheetId="2" hidden="1">2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rel1" localSheetId="0" hidden="1">3</definedName>
    <definedName name="solver_rel1" localSheetId="1" hidden="1">3</definedName>
    <definedName name="solver_rel1" localSheetId="2" hidden="1">3</definedName>
    <definedName name="solver_rhs1" localSheetId="0" hidden="1">140</definedName>
    <definedName name="solver_rhs1" localSheetId="1" hidden="1">140</definedName>
    <definedName name="solver_rhs1" localSheetId="2" hidden="1">140</definedName>
    <definedName name="solver_scl" localSheetId="0" hidden="1">2</definedName>
    <definedName name="solver_scl" localSheetId="1" hidden="1">2</definedName>
    <definedName name="solver_scl" localSheetId="2" hidden="1">2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tim" localSheetId="0" hidden="1">100</definedName>
    <definedName name="solver_tim" localSheetId="1" hidden="1">100</definedName>
    <definedName name="solver_tim" localSheetId="2" hidden="1">100</definedName>
    <definedName name="solver_tol" localSheetId="0" hidden="1">0.05</definedName>
    <definedName name="solver_tol" localSheetId="1" hidden="1">0.05</definedName>
    <definedName name="solver_tol" localSheetId="2" hidden="1">0.05</definedName>
    <definedName name="solver_typ" localSheetId="0" hidden="1">3</definedName>
    <definedName name="solver_typ" localSheetId="1" hidden="1">3</definedName>
    <definedName name="solver_typ" localSheetId="2" hidden="1">3</definedName>
    <definedName name="wrn.отчет._.по._.курсу." hidden="1">{"программа",#N/A,TRUE,"lessons";"продажа оргтехники",#N/A,TRUE,"образец"}</definedName>
  </definedNames>
  <calcPr calcId="125725"/>
  <customWorkbookViews>
    <customWorkbookView name="305 - Личное представление" guid="{FA32120F-C584-4ECF-92C7-0A8909E79614}" mergeInterval="0" personalView="1" maximized="1" xWindow="1" yWindow="1" windowWidth="1362" windowHeight="538" activeSheetId="2"/>
  </customWorkbookViews>
</workbook>
</file>

<file path=xl/calcChain.xml><?xml version="1.0" encoding="utf-8"?>
<calcChain xmlns="http://schemas.openxmlformats.org/spreadsheetml/2006/main">
  <c r="J24" i="2"/>
  <c r="K24" s="1"/>
  <c r="E24"/>
  <c r="J23"/>
  <c r="E23"/>
  <c r="J22"/>
  <c r="E22"/>
  <c r="J21"/>
  <c r="K21" s="1"/>
  <c r="E21"/>
  <c r="J20"/>
  <c r="E20"/>
  <c r="J19"/>
  <c r="E19"/>
  <c r="J18"/>
  <c r="K18" s="1"/>
  <c r="E18"/>
  <c r="J17"/>
  <c r="E17"/>
  <c r="J16"/>
  <c r="E16"/>
  <c r="J15"/>
  <c r="K15" s="1"/>
  <c r="E15"/>
  <c r="J14"/>
  <c r="E14"/>
  <c r="J13"/>
  <c r="E13"/>
  <c r="J12"/>
  <c r="K12" s="1"/>
  <c r="E12"/>
  <c r="J11"/>
  <c r="E11"/>
  <c r="J10"/>
  <c r="E10"/>
  <c r="J9"/>
  <c r="K9" s="1"/>
  <c r="E9"/>
  <c r="J8"/>
  <c r="E8"/>
  <c r="J7"/>
  <c r="E7"/>
  <c r="J6"/>
  <c r="K6" s="1"/>
  <c r="E6"/>
  <c r="J5"/>
  <c r="E5"/>
  <c r="J4"/>
  <c r="E4"/>
  <c r="J3"/>
  <c r="K3" s="1"/>
  <c r="E3"/>
  <c r="J2"/>
  <c r="E2"/>
  <c r="K2" l="1"/>
  <c r="K5"/>
  <c r="K8"/>
  <c r="K11"/>
  <c r="K14"/>
  <c r="K17"/>
  <c r="K20"/>
  <c r="K4"/>
  <c r="K7"/>
  <c r="K10"/>
  <c r="K13"/>
  <c r="K16"/>
  <c r="K19"/>
  <c r="K22"/>
  <c r="K23"/>
  <c r="F10"/>
  <c r="F11"/>
  <c r="F12"/>
  <c r="F13"/>
  <c r="F14"/>
  <c r="F15"/>
  <c r="F16"/>
  <c r="F17"/>
  <c r="F18"/>
  <c r="F19"/>
  <c r="F20"/>
  <c r="F21"/>
  <c r="F22"/>
  <c r="F23"/>
  <c r="F24"/>
  <c r="F2"/>
  <c r="F3"/>
  <c r="F4"/>
  <c r="F5"/>
  <c r="F6"/>
  <c r="F7"/>
  <c r="F8"/>
  <c r="F9"/>
  <c r="G2"/>
  <c r="G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L4" l="1"/>
  <c r="L22"/>
  <c r="L7"/>
  <c r="L24"/>
  <c r="L21"/>
  <c r="L9"/>
  <c r="L6"/>
  <c r="L3"/>
  <c r="L23"/>
  <c r="L20"/>
  <c r="L17"/>
  <c r="L14"/>
  <c r="L11"/>
  <c r="L8"/>
  <c r="L5"/>
  <c r="L2"/>
  <c r="L19"/>
  <c r="L16"/>
  <c r="L13"/>
  <c r="L10"/>
  <c r="L18"/>
  <c r="L15"/>
  <c r="L12"/>
  <c r="L25" l="1"/>
  <c r="J3" i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"/>
  <c r="E2"/>
  <c r="F2" s="1"/>
  <c r="E3"/>
  <c r="F3" s="1"/>
  <c r="E4"/>
  <c r="F4" s="1"/>
  <c r="E5"/>
  <c r="F5" s="1"/>
  <c r="E6"/>
  <c r="F6" s="1"/>
  <c r="E7"/>
  <c r="F7" s="1"/>
  <c r="E8"/>
  <c r="F8" s="1"/>
  <c r="E9"/>
  <c r="F9" s="1"/>
  <c r="E10"/>
  <c r="F10" s="1"/>
  <c r="E11"/>
  <c r="F11" s="1"/>
  <c r="E12"/>
  <c r="F12" s="1"/>
  <c r="E13"/>
  <c r="F13" s="1"/>
  <c r="E14"/>
  <c r="F14" s="1"/>
  <c r="E15"/>
  <c r="F15" s="1"/>
  <c r="E16"/>
  <c r="F16" s="1"/>
  <c r="E17"/>
  <c r="F17" s="1"/>
  <c r="E18"/>
  <c r="F18" s="1"/>
  <c r="E19"/>
  <c r="F19" s="1"/>
  <c r="E20"/>
  <c r="F20" s="1"/>
  <c r="E21"/>
  <c r="G21" s="1"/>
  <c r="E22"/>
  <c r="F22" s="1"/>
  <c r="E23"/>
  <c r="F23" s="1"/>
  <c r="E24"/>
  <c r="F24" s="1"/>
  <c r="G7" l="1"/>
  <c r="G13"/>
  <c r="G11"/>
  <c r="G5"/>
  <c r="G19"/>
  <c r="G23"/>
  <c r="G10"/>
  <c r="F21"/>
  <c r="G18"/>
  <c r="G17"/>
  <c r="G15"/>
  <c r="G14"/>
  <c r="G3"/>
  <c r="G2"/>
  <c r="G9"/>
  <c r="G6"/>
  <c r="G16"/>
  <c r="G12"/>
  <c r="G8"/>
  <c r="G4"/>
  <c r="G24"/>
  <c r="G20"/>
  <c r="G22"/>
  <c r="K22"/>
  <c r="K20"/>
  <c r="L20" s="1"/>
  <c r="K24"/>
  <c r="K23"/>
  <c r="L23" s="1"/>
  <c r="K21"/>
  <c r="L21" s="1"/>
  <c r="K19"/>
  <c r="L19" s="1"/>
  <c r="K18"/>
  <c r="L18" s="1"/>
  <c r="K17"/>
  <c r="L17" s="1"/>
  <c r="K16"/>
  <c r="K15"/>
  <c r="K14"/>
  <c r="K13"/>
  <c r="L13" s="1"/>
  <c r="K12"/>
  <c r="L12" s="1"/>
  <c r="K11"/>
  <c r="K10"/>
  <c r="L10" s="1"/>
  <c r="K9"/>
  <c r="L9" s="1"/>
  <c r="K8"/>
  <c r="K7"/>
  <c r="L7" s="1"/>
  <c r="K6"/>
  <c r="L6" s="1"/>
  <c r="K5"/>
  <c r="L5" s="1"/>
  <c r="K4"/>
  <c r="L4" s="1"/>
  <c r="K3"/>
  <c r="L3" s="1"/>
  <c r="K2"/>
  <c r="L2" s="1"/>
  <c r="L15" l="1"/>
  <c r="L11"/>
  <c r="L14"/>
  <c r="L8"/>
  <c r="L16"/>
  <c r="L24"/>
  <c r="L22"/>
  <c r="L25" l="1"/>
</calcChain>
</file>

<file path=xl/sharedStrings.xml><?xml version="1.0" encoding="utf-8"?>
<sst xmlns="http://schemas.openxmlformats.org/spreadsheetml/2006/main" count="82" uniqueCount="39">
  <si>
    <t>Ф.И.О.</t>
  </si>
  <si>
    <t>№</t>
  </si>
  <si>
    <t>Тарифная ставка, руб.</t>
  </si>
  <si>
    <t>Отработано, час.</t>
  </si>
  <si>
    <t>Начислено</t>
  </si>
  <si>
    <t>Подоходный налог</t>
  </si>
  <si>
    <t>Пенсионный фонд</t>
  </si>
  <si>
    <t>Дата рождения</t>
  </si>
  <si>
    <t>Дата найма</t>
  </si>
  <si>
    <t>Стаж работы</t>
  </si>
  <si>
    <t>Премия</t>
  </si>
  <si>
    <t>К выдаче, руб.</t>
  </si>
  <si>
    <t>ИТОГО</t>
  </si>
  <si>
    <t>более 10 лет</t>
  </si>
  <si>
    <t>до 10 лет вкл</t>
  </si>
  <si>
    <t>премия</t>
  </si>
  <si>
    <t>Ангелочкин Антон Алексеевич</t>
  </si>
  <si>
    <t>Везунчиков Виктор Васильевич</t>
  </si>
  <si>
    <t>Веселый Василий Викторович</t>
  </si>
  <si>
    <t>Добрейший Даниил Дмитриевич</t>
  </si>
  <si>
    <t>Добрецов Денис Давидович</t>
  </si>
  <si>
    <t>Душечкин Дмитрий Данилович</t>
  </si>
  <si>
    <t>Замечательная Зинаида Захаровна</t>
  </si>
  <si>
    <t>Красавцев Константин Кириллович</t>
  </si>
  <si>
    <t>Мирный Максим Михайлович</t>
  </si>
  <si>
    <t>Неунывающий Никита Николаевич</t>
  </si>
  <si>
    <t>Оптимистов Олег Осипович</t>
  </si>
  <si>
    <t>Отличницева Оксана Олеговна</t>
  </si>
  <si>
    <t>Позитивов Платон Петрович</t>
  </si>
  <si>
    <t>Праздникова Полина Павловна</t>
  </si>
  <si>
    <t>Прекрасная Пелагея Платоновна</t>
  </si>
  <si>
    <t>Приятный Павел Петрович</t>
  </si>
  <si>
    <t>Радостная Раиса Романовна</t>
  </si>
  <si>
    <t>Радостный Роман Русланович</t>
  </si>
  <si>
    <t>Счастливцев Сергей Семенович</t>
  </si>
  <si>
    <t>Толерантная Таисия Тихоновна</t>
  </si>
  <si>
    <t>Удальцов Устин Устинович</t>
  </si>
  <si>
    <t>Улыбочкина Ульяна Устиновна</t>
  </si>
  <si>
    <t>Хороших Харитон Харитонович</t>
  </si>
</sst>
</file>

<file path=xl/styles.xml><?xml version="1.0" encoding="utf-8"?>
<styleSheet xmlns="http://schemas.openxmlformats.org/spreadsheetml/2006/main">
  <numFmts count="6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_([$€]* #,##0.00_);_([$€]* \(#,##0.00\);_([$€]* &quot;-&quot;??_);_(@_)"/>
    <numFmt numFmtId="167" formatCode="0.0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1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198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1" fontId="6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8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23" borderId="8" applyNumberFormat="0" applyFont="0" applyAlignment="0" applyProtection="0"/>
    <xf numFmtId="9" fontId="6" fillId="0" borderId="0" applyFont="0" applyFill="0" applyBorder="0" applyAlignment="0" applyProtection="0"/>
    <xf numFmtId="0" fontId="21" fillId="0" borderId="9" applyNumberFormat="0" applyFill="0" applyAlignment="0" applyProtection="0"/>
    <xf numFmtId="0" fontId="2" fillId="0" borderId="0"/>
    <xf numFmtId="0" fontId="1" fillId="0" borderId="0">
      <alignment vertical="justify"/>
    </xf>
    <xf numFmtId="0" fontId="2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44">
    <xf numFmtId="0" fontId="0" fillId="0" borderId="0" xfId="0"/>
    <xf numFmtId="0" fontId="25" fillId="24" borderId="18" xfId="0" applyNumberFormat="1" applyFont="1" applyFill="1" applyBorder="1" applyAlignment="1">
      <alignment horizontal="center" vertical="center" wrapText="1"/>
    </xf>
    <xf numFmtId="0" fontId="25" fillId="0" borderId="18" xfId="0" quotePrefix="1" applyNumberFormat="1" applyFont="1" applyBorder="1"/>
    <xf numFmtId="2" fontId="25" fillId="25" borderId="18" xfId="0" applyNumberFormat="1" applyFont="1" applyFill="1" applyBorder="1" applyAlignment="1">
      <alignment horizontal="right"/>
    </xf>
    <xf numFmtId="14" fontId="25" fillId="0" borderId="18" xfId="0" applyNumberFormat="1" applyFont="1" applyBorder="1"/>
    <xf numFmtId="0" fontId="25" fillId="0" borderId="18" xfId="0" applyNumberFormat="1" applyFont="1" applyBorder="1"/>
    <xf numFmtId="2" fontId="25" fillId="25" borderId="18" xfId="0" quotePrefix="1" applyNumberFormat="1" applyFont="1" applyFill="1" applyBorder="1"/>
    <xf numFmtId="2" fontId="25" fillId="25" borderId="18" xfId="0" applyNumberFormat="1" applyFont="1" applyFill="1" applyBorder="1"/>
    <xf numFmtId="0" fontId="25" fillId="24" borderId="18" xfId="0" applyNumberFormat="1" applyFont="1" applyFill="1" applyBorder="1" applyAlignment="1" applyProtection="1">
      <alignment horizontal="center" vertical="center" wrapText="1"/>
    </xf>
    <xf numFmtId="0" fontId="25" fillId="0" borderId="18" xfId="0" quotePrefix="1" applyNumberFormat="1" applyFont="1" applyBorder="1" applyProtection="1"/>
    <xf numFmtId="2" fontId="25" fillId="27" borderId="18" xfId="0" applyNumberFormat="1" applyFont="1" applyFill="1" applyBorder="1" applyAlignment="1" applyProtection="1">
      <alignment horizontal="right"/>
    </xf>
    <xf numFmtId="14" fontId="25" fillId="0" borderId="18" xfId="0" applyNumberFormat="1" applyFont="1" applyBorder="1" applyProtection="1"/>
    <xf numFmtId="0" fontId="25" fillId="0" borderId="18" xfId="0" applyNumberFormat="1" applyFont="1" applyBorder="1" applyProtection="1"/>
    <xf numFmtId="2" fontId="25" fillId="27" borderId="18" xfId="0" quotePrefix="1" applyNumberFormat="1" applyFont="1" applyFill="1" applyBorder="1" applyProtection="1"/>
    <xf numFmtId="2" fontId="25" fillId="27" borderId="18" xfId="0" applyNumberFormat="1" applyFont="1" applyFill="1" applyBorder="1" applyProtection="1"/>
    <xf numFmtId="0" fontId="25" fillId="0" borderId="0" xfId="0" applyFont="1" applyBorder="1"/>
    <xf numFmtId="0" fontId="25" fillId="0" borderId="0" xfId="0" applyFont="1"/>
    <xf numFmtId="0" fontId="25" fillId="0" borderId="18" xfId="0" applyFont="1" applyBorder="1"/>
    <xf numFmtId="167" fontId="25" fillId="25" borderId="18" xfId="0" applyNumberFormat="1" applyFont="1" applyFill="1" applyBorder="1"/>
    <xf numFmtId="2" fontId="25" fillId="0" borderId="18" xfId="0" applyNumberFormat="1" applyFont="1" applyBorder="1"/>
    <xf numFmtId="0" fontId="25" fillId="0" borderId="10" xfId="0" applyFont="1" applyBorder="1"/>
    <xf numFmtId="0" fontId="25" fillId="0" borderId="13" xfId="0" applyFont="1" applyBorder="1" applyAlignment="1">
      <alignment horizontal="center" vertical="center"/>
    </xf>
    <xf numFmtId="9" fontId="25" fillId="0" borderId="10" xfId="0" applyNumberFormat="1" applyFont="1" applyBorder="1"/>
    <xf numFmtId="0" fontId="25" fillId="0" borderId="16" xfId="0" applyFont="1" applyBorder="1" applyAlignment="1">
      <alignment horizontal="center" vertical="center"/>
    </xf>
    <xf numFmtId="9" fontId="25" fillId="0" borderId="10" xfId="0" applyNumberFormat="1" applyFont="1" applyBorder="1" applyAlignment="1">
      <alignment horizontal="right"/>
    </xf>
    <xf numFmtId="2" fontId="25" fillId="0" borderId="18" xfId="0" applyNumberFormat="1" applyFont="1" applyFill="1" applyBorder="1"/>
    <xf numFmtId="0" fontId="25" fillId="0" borderId="0" xfId="0" applyFont="1" applyBorder="1" applyProtection="1"/>
    <xf numFmtId="0" fontId="25" fillId="0" borderId="0" xfId="0" applyFont="1" applyProtection="1"/>
    <xf numFmtId="0" fontId="25" fillId="0" borderId="18" xfId="0" applyFont="1" applyBorder="1" applyProtection="1"/>
    <xf numFmtId="167" fontId="25" fillId="26" borderId="18" xfId="0" applyNumberFormat="1" applyFont="1" applyFill="1" applyBorder="1" applyProtection="1"/>
    <xf numFmtId="2" fontId="25" fillId="0" borderId="18" xfId="0" applyNumberFormat="1" applyFont="1" applyBorder="1" applyProtection="1"/>
    <xf numFmtId="0" fontId="25" fillId="0" borderId="10" xfId="0" applyFont="1" applyBorder="1" applyProtection="1"/>
    <xf numFmtId="0" fontId="25" fillId="0" borderId="11" xfId="0" applyFont="1" applyBorder="1" applyProtection="1"/>
    <xf numFmtId="9" fontId="25" fillId="0" borderId="12" xfId="0" applyNumberFormat="1" applyFont="1" applyBorder="1" applyProtection="1"/>
    <xf numFmtId="9" fontId="25" fillId="0" borderId="12" xfId="0" applyNumberFormat="1" applyFont="1" applyBorder="1" applyAlignment="1" applyProtection="1">
      <alignment horizontal="right"/>
    </xf>
    <xf numFmtId="0" fontId="25" fillId="0" borderId="13" xfId="0" applyFont="1" applyBorder="1" applyAlignment="1" applyProtection="1">
      <alignment horizontal="center" vertical="center"/>
    </xf>
    <xf numFmtId="0" fontId="25" fillId="0" borderId="14" xfId="0" applyFont="1" applyBorder="1" applyAlignment="1" applyProtection="1">
      <alignment horizontal="center" vertical="distributed"/>
    </xf>
    <xf numFmtId="9" fontId="25" fillId="0" borderId="15" xfId="0" applyNumberFormat="1" applyFont="1" applyBorder="1" applyProtection="1"/>
    <xf numFmtId="0" fontId="25" fillId="0" borderId="15" xfId="0" applyFont="1" applyBorder="1" applyProtection="1"/>
    <xf numFmtId="0" fontId="25" fillId="0" borderId="16" xfId="0" applyFont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distributed"/>
    </xf>
    <xf numFmtId="9" fontId="25" fillId="0" borderId="10" xfId="0" applyNumberFormat="1" applyFont="1" applyBorder="1" applyAlignment="1" applyProtection="1">
      <alignment horizontal="right"/>
    </xf>
    <xf numFmtId="2" fontId="25" fillId="0" borderId="18" xfId="0" applyNumberFormat="1" applyFont="1" applyFill="1" applyBorder="1" applyProtection="1"/>
    <xf numFmtId="9" fontId="25" fillId="0" borderId="10" xfId="0" applyNumberFormat="1" applyFont="1" applyBorder="1" applyAlignment="1">
      <alignment horizontal="center"/>
    </xf>
  </cellXfs>
  <cellStyles count="2198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20% - Акцент1" xfId="2146" builtinId="30" customBuiltin="1"/>
    <cellStyle name="20% - Акцент2" xfId="2147" builtinId="34" customBuiltin="1"/>
    <cellStyle name="20% - Акцент3" xfId="2148" builtinId="38" customBuiltin="1"/>
    <cellStyle name="20% - Акцент4" xfId="2149" builtinId="42" customBuiltin="1"/>
    <cellStyle name="20% - Акцент5" xfId="2150" builtinId="46" customBuiltin="1"/>
    <cellStyle name="20% - Акцент6" xfId="2151" builtinId="50" customBuiltin="1"/>
    <cellStyle name="40% - Акцент1" xfId="2152" builtinId="31" customBuiltin="1"/>
    <cellStyle name="40% - Акцент2" xfId="2153" builtinId="35" customBuiltin="1"/>
    <cellStyle name="40% - Акцент3" xfId="2154" builtinId="39" customBuiltin="1"/>
    <cellStyle name="40% - Акцент4" xfId="2155" builtinId="43" customBuiltin="1"/>
    <cellStyle name="40% - Акцент5" xfId="2156" builtinId="47" customBuiltin="1"/>
    <cellStyle name="40% - Акцент6" xfId="2157" builtinId="51" customBuiltin="1"/>
    <cellStyle name="60% - Акцент1" xfId="2158" builtinId="32" customBuiltin="1"/>
    <cellStyle name="60% - Акцент2" xfId="2159" builtinId="36" customBuiltin="1"/>
    <cellStyle name="60% - Акцент3" xfId="2160" builtinId="40" customBuiltin="1"/>
    <cellStyle name="60% - Акцент4" xfId="2161" builtinId="44" customBuiltin="1"/>
    <cellStyle name="60% - Акцент5" xfId="2162" builtinId="48" customBuiltin="1"/>
    <cellStyle name="60% - Акцент6" xfId="2163" builtinId="52" customBuiltin="1"/>
    <cellStyle name="Currency0" xfId="2164"/>
    <cellStyle name="Euro" xfId="2165"/>
    <cellStyle name="Normal1" xfId="2166"/>
    <cellStyle name="Акцент1" xfId="2167" builtinId="29" customBuiltin="1"/>
    <cellStyle name="Акцент2" xfId="2168" builtinId="33" customBuiltin="1"/>
    <cellStyle name="Акцент3" xfId="2169" builtinId="37" customBuiltin="1"/>
    <cellStyle name="Акцент4" xfId="2170" builtinId="41" customBuiltin="1"/>
    <cellStyle name="Акцент5" xfId="2171" builtinId="45" customBuiltin="1"/>
    <cellStyle name="Акцент6" xfId="2172" builtinId="49" customBuiltin="1"/>
    <cellStyle name="Ввод " xfId="2173" builtinId="20" customBuiltin="1"/>
    <cellStyle name="Вывод" xfId="2174" builtinId="21" customBuiltin="1"/>
    <cellStyle name="Вычисление" xfId="2175" builtinId="22" customBuiltin="1"/>
    <cellStyle name="Денежный [0] 2" xfId="2176"/>
    <cellStyle name="Денежный 2" xfId="2177"/>
    <cellStyle name="Заголовок 1" xfId="2178" builtinId="16" customBuiltin="1"/>
    <cellStyle name="Заголовок 2" xfId="2179" builtinId="17" customBuiltin="1"/>
    <cellStyle name="Заголовок 3" xfId="2180" builtinId="18" customBuiltin="1"/>
    <cellStyle name="Заголовок 4" xfId="2181" builtinId="19" customBuiltin="1"/>
    <cellStyle name="Итог" xfId="2182" builtinId="25" customBuiltin="1"/>
    <cellStyle name="Контрольная ячейка" xfId="2183" builtinId="23" customBuiltin="1"/>
    <cellStyle name="Название" xfId="2184" builtinId="15" customBuiltin="1"/>
    <cellStyle name="Нейтральный" xfId="2185" builtinId="28" customBuiltin="1"/>
    <cellStyle name="Обычный" xfId="0" builtinId="0"/>
    <cellStyle name="Обычный 2" xfId="2186"/>
    <cellStyle name="Плохой" xfId="2187" builtinId="27" customBuiltin="1"/>
    <cellStyle name="Пояснение" xfId="2188" builtinId="53" customBuiltin="1"/>
    <cellStyle name="Примечание" xfId="2189" builtinId="10" customBuiltin="1"/>
    <cellStyle name="Процентный 2" xfId="2190"/>
    <cellStyle name="Связанная ячейка" xfId="2191" builtinId="24" customBuiltin="1"/>
    <cellStyle name="Стиль 1" xfId="2192"/>
    <cellStyle name="Стиль_названий" xfId="2193"/>
    <cellStyle name="Текст предупреждения" xfId="2194" builtinId="11" customBuiltin="1"/>
    <cellStyle name="Тысячи [0]_Лист1" xfId="2195"/>
    <cellStyle name="Тысячи_Лист1" xfId="2196"/>
    <cellStyle name="Хороший" xfId="2197" builtinId="26" customBuiltin="1"/>
  </cellStyles>
  <dxfs count="0"/>
  <tableStyles count="0" defaultTableStyle="TableStyleMedium9" defaultPivotStyle="PivotStyleLight16"/>
  <colors>
    <mruColors>
      <color rgb="FFFFFF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38100</xdr:colOff>
      <xdr:row>6</xdr:row>
      <xdr:rowOff>28575</xdr:rowOff>
    </xdr:from>
    <xdr:to>
      <xdr:col>10</xdr:col>
      <xdr:colOff>9525</xdr:colOff>
      <xdr:row>18</xdr:row>
      <xdr:rowOff>66675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5191125" y="1457325"/>
          <a:ext cx="4314825" cy="2209800"/>
        </a:xfrm>
        <a:prstGeom prst="foldedCorner">
          <a:avLst>
            <a:gd name="adj" fmla="val 5764"/>
          </a:avLst>
        </a:prstGeom>
        <a:solidFill>
          <a:srgbClr val="FFFF99"/>
        </a:solidFill>
        <a:ln w="12700">
          <a:solidFill>
            <a:srgbClr val="000080"/>
          </a:solidFill>
          <a:round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ЗАДАНИЕ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У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становить защиту ячеек листа с паролем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Pro01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,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чтобы только в ячейки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C2:D24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можно было вносить изменения, а в ячейках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E2:L25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нельзя было увидеть содержимое в строке формул. </a:t>
          </a:r>
        </a:p>
        <a:p>
          <a:pPr algn="l" rtl="1">
            <a:defRPr sz="1000"/>
          </a:pP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Проверить установленную защиту.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С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нять защиту с листа.</a:t>
          </a:r>
        </a:p>
        <a:p>
          <a:pPr algn="l" rtl="1">
            <a:defRPr sz="1000"/>
          </a:pPr>
          <a:endParaRPr lang="ru-RU" sz="1100" b="1" i="0" strike="noStrike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У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становить защиту ячеек листа с паролем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007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 таким образом, чтобы можно было выделять только изменяемые ячейки. 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133349</xdr:colOff>
      <xdr:row>6</xdr:row>
      <xdr:rowOff>123825</xdr:rowOff>
    </xdr:from>
    <xdr:to>
      <xdr:col>9</xdr:col>
      <xdr:colOff>571500</xdr:colOff>
      <xdr:row>17</xdr:row>
      <xdr:rowOff>57150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4457699" y="1552575"/>
          <a:ext cx="4657726" cy="1924050"/>
        </a:xfrm>
        <a:prstGeom prst="foldedCorner">
          <a:avLst>
            <a:gd name="adj" fmla="val 5764"/>
          </a:avLst>
        </a:prstGeom>
        <a:solidFill>
          <a:srgbClr val="FFFF99"/>
        </a:solidFill>
        <a:ln w="12700">
          <a:solidFill>
            <a:srgbClr val="000080"/>
          </a:solidFill>
          <a:round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ЗАДАНИЕ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У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становить защиту ячеек листа с паролем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007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, создав два защищаемых диапазона:</a:t>
          </a:r>
        </a:p>
        <a:p>
          <a:pPr algn="l" rtl="1">
            <a:defRPr sz="1000"/>
          </a:pP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- диапазон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Тарифная ставка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для ячеек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C2:C24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с паролем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zone01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.</a:t>
          </a:r>
          <a:endParaRPr lang="en-US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- диапазон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Отработано часов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для ячеек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D2:D24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с паролем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zone02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П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cs typeface="Arial" panose="020B0604020202020204" pitchFamily="34" charset="0"/>
            </a:rPr>
            <a:t>роверить установленную защиту, путем ввода данных в защищаемые ячейки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95250</xdr:colOff>
      <xdr:row>4</xdr:row>
      <xdr:rowOff>47625</xdr:rowOff>
    </xdr:from>
    <xdr:to>
      <xdr:col>6</xdr:col>
      <xdr:colOff>323850</xdr:colOff>
      <xdr:row>12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2762250" y="752475"/>
          <a:ext cx="3657600" cy="1552575"/>
        </a:xfrm>
        <a:prstGeom prst="foldedCorner">
          <a:avLst>
            <a:gd name="adj" fmla="val 5764"/>
          </a:avLst>
        </a:prstGeom>
        <a:solidFill>
          <a:srgbClr val="FFFF99"/>
        </a:solidFill>
        <a:ln w="12700">
          <a:solidFill>
            <a:srgbClr val="000080"/>
          </a:solidFill>
          <a:round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ЗАДАНИЕ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С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крыть лист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ЗАДАНИЕ4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У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становить защиту книги с паролем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454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</a:p>
        <a:p>
          <a:pPr algn="l" rtl="1">
            <a:defRPr sz="1000"/>
          </a:pP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Проверить действие защиты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С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нять защиту книги и отобразить лист 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ЗАДАНИЕ4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514349</xdr:colOff>
      <xdr:row>3</xdr:row>
      <xdr:rowOff>38100</xdr:rowOff>
    </xdr:from>
    <xdr:to>
      <xdr:col>8</xdr:col>
      <xdr:colOff>400050</xdr:colOff>
      <xdr:row>11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123949" y="581025"/>
          <a:ext cx="4152901" cy="1409700"/>
        </a:xfrm>
        <a:prstGeom prst="foldedCorner">
          <a:avLst>
            <a:gd name="adj" fmla="val 5764"/>
          </a:avLst>
        </a:prstGeom>
        <a:solidFill>
          <a:srgbClr val="FFFF99"/>
        </a:solidFill>
        <a:ln w="12700">
          <a:solidFill>
            <a:srgbClr val="000080"/>
          </a:solidFill>
          <a:round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ЗАДАНИЕ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У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становить защиту на открытие файла, указав пароль </a:t>
          </a:r>
          <a:r>
            <a:rPr lang="en-US" sz="1100" b="1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Excel201</a:t>
          </a:r>
          <a:r>
            <a:rPr lang="ru-RU" sz="1100" b="1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</a:t>
          </a:r>
          <a:r>
            <a:rPr lang="en-US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З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акрыть файл.</a:t>
          </a:r>
        </a:p>
        <a:p>
          <a:pPr algn="l" rtl="1">
            <a:defRPr sz="1000"/>
          </a:pP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1">
            <a:defRPr sz="1000"/>
          </a:pPr>
          <a:r>
            <a:rPr lang="ru-RU" sz="1100" b="1" i="0" strike="noStrike">
              <a:solidFill>
                <a:srgbClr val="FF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О</a:t>
          </a:r>
          <a:r>
            <a:rPr lang="ru-RU" sz="1100" b="0" i="0" strike="noStrike">
              <a:solidFill>
                <a:srgbClr val="00008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ткрыть файл и  снять пароль.</a:t>
          </a:r>
          <a:endParaRPr lang="ru-RU" sz="1100" b="0" i="0" strike="noStrike">
            <a:solidFill>
              <a:srgbClr val="00008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0070C0"/>
    <pageSetUpPr fitToPage="1"/>
  </sheetPr>
  <dimension ref="A1:P25"/>
  <sheetViews>
    <sheetView showGridLines="0" workbookViewId="0"/>
  </sheetViews>
  <sheetFormatPr defaultRowHeight="14.25"/>
  <cols>
    <col min="1" max="1" width="3.28515625" style="16" bestFit="1" customWidth="1"/>
    <col min="2" max="2" width="36.7109375" style="16" bestFit="1" customWidth="1"/>
    <col min="3" max="3" width="11.140625" style="16" customWidth="1"/>
    <col min="4" max="4" width="14" style="16" customWidth="1"/>
    <col min="5" max="5" width="12.140625" style="16" customWidth="1"/>
    <col min="6" max="6" width="14.140625" style="16" customWidth="1"/>
    <col min="7" max="7" width="14.7109375" style="16" customWidth="1"/>
    <col min="8" max="9" width="11.28515625" style="16" bestFit="1" customWidth="1"/>
    <col min="10" max="10" width="13.7109375" style="16" bestFit="1" customWidth="1"/>
    <col min="11" max="11" width="9.5703125" style="16" bestFit="1" customWidth="1"/>
    <col min="12" max="12" width="10.7109375" style="16" bestFit="1" customWidth="1"/>
    <col min="13" max="13" width="9.85546875" style="16" bestFit="1" customWidth="1"/>
    <col min="14" max="14" width="19.42578125" style="16" bestFit="1" customWidth="1"/>
    <col min="15" max="15" width="9.140625" style="16"/>
    <col min="16" max="17" width="14.140625" style="16" bestFit="1" customWidth="1"/>
    <col min="18" max="16384" width="9.140625" style="16"/>
  </cols>
  <sheetData>
    <row r="1" spans="1:16" ht="42.75">
      <c r="A1" s="1" t="s">
        <v>1</v>
      </c>
      <c r="B1" s="1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5"/>
    </row>
    <row r="2" spans="1:16">
      <c r="A2" s="2">
        <v>1</v>
      </c>
      <c r="B2" s="17" t="s">
        <v>16</v>
      </c>
      <c r="C2" s="3">
        <v>140</v>
      </c>
      <c r="D2" s="18">
        <v>100</v>
      </c>
      <c r="E2" s="19">
        <f t="shared" ref="E2:E24" si="0">C2*D2</f>
        <v>14000</v>
      </c>
      <c r="F2" s="19">
        <f t="shared" ref="F2:F24" si="1">E2*$O$2</f>
        <v>1820</v>
      </c>
      <c r="G2" s="19">
        <f t="shared" ref="G2:G24" si="2">E2*$O$3</f>
        <v>840</v>
      </c>
      <c r="H2" s="4">
        <v>22925</v>
      </c>
      <c r="I2" s="4">
        <v>36750</v>
      </c>
      <c r="J2" s="5">
        <f ca="1">(TODAY()-I2)/365</f>
        <v>13.364383561643836</v>
      </c>
      <c r="K2" s="19">
        <f t="shared" ref="K2:K24" ca="1" si="3">IF(J2&lt;=10,$O$5,$O$4)*E2</f>
        <v>3500</v>
      </c>
      <c r="L2" s="19">
        <f t="shared" ref="L2:L24" ca="1" si="4">E2+K2-F2-G2</f>
        <v>14840</v>
      </c>
      <c r="N2" s="20" t="s">
        <v>5</v>
      </c>
      <c r="O2" s="43">
        <v>0.13</v>
      </c>
      <c r="P2" s="43"/>
    </row>
    <row r="3" spans="1:16" ht="12.75" customHeight="1">
      <c r="A3" s="2">
        <v>2</v>
      </c>
      <c r="B3" s="17" t="s">
        <v>17</v>
      </c>
      <c r="C3" s="6">
        <v>200</v>
      </c>
      <c r="D3" s="18">
        <v>95</v>
      </c>
      <c r="E3" s="19">
        <f t="shared" si="0"/>
        <v>19000</v>
      </c>
      <c r="F3" s="19">
        <f t="shared" si="1"/>
        <v>2470</v>
      </c>
      <c r="G3" s="19">
        <f t="shared" si="2"/>
        <v>1140</v>
      </c>
      <c r="H3" s="4">
        <v>23194</v>
      </c>
      <c r="I3" s="4">
        <v>34624</v>
      </c>
      <c r="J3" s="5">
        <f t="shared" ref="J3:J24" ca="1" si="5">(TODAY()-I3)/365</f>
        <v>19.18904109589041</v>
      </c>
      <c r="K3" s="19">
        <f t="shared" ca="1" si="3"/>
        <v>4750</v>
      </c>
      <c r="L3" s="19">
        <f t="shared" ca="1" si="4"/>
        <v>20140</v>
      </c>
      <c r="N3" s="20" t="s">
        <v>6</v>
      </c>
      <c r="O3" s="43">
        <v>0.06</v>
      </c>
      <c r="P3" s="43"/>
    </row>
    <row r="4" spans="1:16">
      <c r="A4" s="2">
        <v>3</v>
      </c>
      <c r="B4" s="17" t="s">
        <v>18</v>
      </c>
      <c r="C4" s="3">
        <v>390</v>
      </c>
      <c r="D4" s="18">
        <v>112</v>
      </c>
      <c r="E4" s="19">
        <f t="shared" si="0"/>
        <v>43680</v>
      </c>
      <c r="F4" s="19">
        <f t="shared" si="1"/>
        <v>5678.4000000000005</v>
      </c>
      <c r="G4" s="19">
        <f t="shared" si="2"/>
        <v>2620.7999999999997</v>
      </c>
      <c r="H4" s="4">
        <v>23253</v>
      </c>
      <c r="I4" s="4">
        <v>35156</v>
      </c>
      <c r="J4" s="5">
        <f t="shared" ca="1" si="5"/>
        <v>17.731506849315068</v>
      </c>
      <c r="K4" s="19">
        <f t="shared" ca="1" si="3"/>
        <v>10920</v>
      </c>
      <c r="L4" s="19">
        <f t="shared" ca="1" si="4"/>
        <v>46300.799999999996</v>
      </c>
      <c r="N4" s="21" t="s">
        <v>15</v>
      </c>
      <c r="O4" s="22">
        <v>0.25</v>
      </c>
      <c r="P4" s="20" t="s">
        <v>13</v>
      </c>
    </row>
    <row r="5" spans="1:16">
      <c r="A5" s="2">
        <v>4</v>
      </c>
      <c r="B5" s="17" t="s">
        <v>19</v>
      </c>
      <c r="C5" s="6">
        <v>310</v>
      </c>
      <c r="D5" s="18">
        <v>110</v>
      </c>
      <c r="E5" s="19">
        <f t="shared" si="0"/>
        <v>34100</v>
      </c>
      <c r="F5" s="19">
        <f t="shared" si="1"/>
        <v>4433</v>
      </c>
      <c r="G5" s="19">
        <f t="shared" si="2"/>
        <v>2046</v>
      </c>
      <c r="H5" s="4">
        <v>25180</v>
      </c>
      <c r="I5" s="4">
        <v>33725</v>
      </c>
      <c r="J5" s="5">
        <f t="shared" ca="1" si="5"/>
        <v>21.652054794520549</v>
      </c>
      <c r="K5" s="19">
        <f t="shared" ca="1" si="3"/>
        <v>8525</v>
      </c>
      <c r="L5" s="19">
        <f t="shared" ca="1" si="4"/>
        <v>36146</v>
      </c>
      <c r="N5" s="23"/>
      <c r="O5" s="24">
        <v>0.15</v>
      </c>
      <c r="P5" s="20" t="s">
        <v>14</v>
      </c>
    </row>
    <row r="6" spans="1:16">
      <c r="A6" s="2">
        <v>5</v>
      </c>
      <c r="B6" s="17" t="s">
        <v>20</v>
      </c>
      <c r="C6" s="7">
        <v>200</v>
      </c>
      <c r="D6" s="18">
        <v>95</v>
      </c>
      <c r="E6" s="19">
        <f t="shared" si="0"/>
        <v>19000</v>
      </c>
      <c r="F6" s="19">
        <f t="shared" si="1"/>
        <v>2470</v>
      </c>
      <c r="G6" s="19">
        <f t="shared" si="2"/>
        <v>1140</v>
      </c>
      <c r="H6" s="4">
        <v>20429</v>
      </c>
      <c r="I6" s="4">
        <v>35580</v>
      </c>
      <c r="J6" s="5">
        <f t="shared" ca="1" si="5"/>
        <v>16.56986301369863</v>
      </c>
      <c r="K6" s="19">
        <f t="shared" ca="1" si="3"/>
        <v>4750</v>
      </c>
      <c r="L6" s="19">
        <f t="shared" ca="1" si="4"/>
        <v>20140</v>
      </c>
    </row>
    <row r="7" spans="1:16">
      <c r="A7" s="2">
        <v>6</v>
      </c>
      <c r="B7" s="17" t="s">
        <v>21</v>
      </c>
      <c r="C7" s="6">
        <v>470</v>
      </c>
      <c r="D7" s="18">
        <v>89</v>
      </c>
      <c r="E7" s="19">
        <f t="shared" si="0"/>
        <v>41830</v>
      </c>
      <c r="F7" s="19">
        <f t="shared" si="1"/>
        <v>5437.9000000000005</v>
      </c>
      <c r="G7" s="19">
        <f t="shared" si="2"/>
        <v>2509.7999999999997</v>
      </c>
      <c r="H7" s="4">
        <v>21447</v>
      </c>
      <c r="I7" s="4">
        <v>34092</v>
      </c>
      <c r="J7" s="5">
        <f t="shared" ca="1" si="5"/>
        <v>20.646575342465752</v>
      </c>
      <c r="K7" s="19">
        <f t="shared" ca="1" si="3"/>
        <v>10457.5</v>
      </c>
      <c r="L7" s="19">
        <f t="shared" ca="1" si="4"/>
        <v>44339.799999999996</v>
      </c>
    </row>
    <row r="8" spans="1:16">
      <c r="A8" s="2">
        <v>7</v>
      </c>
      <c r="B8" s="17" t="s">
        <v>22</v>
      </c>
      <c r="C8" s="7">
        <v>180</v>
      </c>
      <c r="D8" s="18">
        <v>101</v>
      </c>
      <c r="E8" s="19">
        <f t="shared" si="0"/>
        <v>18180</v>
      </c>
      <c r="F8" s="19">
        <f t="shared" si="1"/>
        <v>2363.4</v>
      </c>
      <c r="G8" s="19">
        <f t="shared" si="2"/>
        <v>1090.8</v>
      </c>
      <c r="H8" s="4">
        <v>22761</v>
      </c>
      <c r="I8" s="4">
        <v>35178</v>
      </c>
      <c r="J8" s="5">
        <f t="shared" ca="1" si="5"/>
        <v>17.671232876712327</v>
      </c>
      <c r="K8" s="19">
        <f t="shared" ca="1" si="3"/>
        <v>4545</v>
      </c>
      <c r="L8" s="19">
        <f t="shared" ca="1" si="4"/>
        <v>19270.8</v>
      </c>
    </row>
    <row r="9" spans="1:16">
      <c r="A9" s="2">
        <v>8</v>
      </c>
      <c r="B9" s="17" t="s">
        <v>23</v>
      </c>
      <c r="C9" s="7">
        <v>200</v>
      </c>
      <c r="D9" s="18">
        <v>140</v>
      </c>
      <c r="E9" s="19">
        <f t="shared" si="0"/>
        <v>28000</v>
      </c>
      <c r="F9" s="19">
        <f t="shared" si="1"/>
        <v>3640</v>
      </c>
      <c r="G9" s="19">
        <f t="shared" si="2"/>
        <v>1680</v>
      </c>
      <c r="H9" s="4">
        <v>19970</v>
      </c>
      <c r="I9" s="4">
        <v>34917</v>
      </c>
      <c r="J9" s="5">
        <f t="shared" ca="1" si="5"/>
        <v>18.386301369863013</v>
      </c>
      <c r="K9" s="19">
        <f t="shared" ca="1" si="3"/>
        <v>7000</v>
      </c>
      <c r="L9" s="19">
        <f t="shared" ca="1" si="4"/>
        <v>29680</v>
      </c>
    </row>
    <row r="10" spans="1:16">
      <c r="A10" s="2">
        <v>9</v>
      </c>
      <c r="B10" s="17" t="s">
        <v>24</v>
      </c>
      <c r="C10" s="7">
        <v>140</v>
      </c>
      <c r="D10" s="18">
        <v>142</v>
      </c>
      <c r="E10" s="19">
        <f t="shared" si="0"/>
        <v>19880</v>
      </c>
      <c r="F10" s="19">
        <f t="shared" si="1"/>
        <v>2584.4</v>
      </c>
      <c r="G10" s="19">
        <f t="shared" si="2"/>
        <v>1192.8</v>
      </c>
      <c r="H10" s="4">
        <v>19137</v>
      </c>
      <c r="I10" s="4">
        <v>35888</v>
      </c>
      <c r="J10" s="5">
        <f t="shared" ca="1" si="5"/>
        <v>15.726027397260275</v>
      </c>
      <c r="K10" s="19">
        <f t="shared" ca="1" si="3"/>
        <v>4970</v>
      </c>
      <c r="L10" s="19">
        <f t="shared" ca="1" si="4"/>
        <v>21072.799999999999</v>
      </c>
    </row>
    <row r="11" spans="1:16">
      <c r="A11" s="2">
        <v>10</v>
      </c>
      <c r="B11" s="17" t="s">
        <v>25</v>
      </c>
      <c r="C11" s="6">
        <v>210</v>
      </c>
      <c r="D11" s="18">
        <v>120</v>
      </c>
      <c r="E11" s="19">
        <f t="shared" si="0"/>
        <v>25200</v>
      </c>
      <c r="F11" s="19">
        <f t="shared" si="1"/>
        <v>3276</v>
      </c>
      <c r="G11" s="19">
        <f t="shared" si="2"/>
        <v>1512</v>
      </c>
      <c r="H11" s="4">
        <v>22065</v>
      </c>
      <c r="I11" s="4">
        <v>34336</v>
      </c>
      <c r="J11" s="5">
        <f t="shared" ca="1" si="5"/>
        <v>19.978082191780821</v>
      </c>
      <c r="K11" s="19">
        <f t="shared" ca="1" si="3"/>
        <v>6300</v>
      </c>
      <c r="L11" s="19">
        <f t="shared" ca="1" si="4"/>
        <v>26712</v>
      </c>
    </row>
    <row r="12" spans="1:16">
      <c r="A12" s="2">
        <v>11</v>
      </c>
      <c r="B12" s="17" t="s">
        <v>26</v>
      </c>
      <c r="C12" s="6">
        <v>235</v>
      </c>
      <c r="D12" s="18">
        <v>124</v>
      </c>
      <c r="E12" s="19">
        <f t="shared" si="0"/>
        <v>29140</v>
      </c>
      <c r="F12" s="19">
        <f t="shared" si="1"/>
        <v>3788.2000000000003</v>
      </c>
      <c r="G12" s="19">
        <f t="shared" si="2"/>
        <v>1748.3999999999999</v>
      </c>
      <c r="H12" s="4">
        <v>20152</v>
      </c>
      <c r="I12" s="4">
        <v>34259</v>
      </c>
      <c r="J12" s="5">
        <f t="shared" ca="1" si="5"/>
        <v>20.18904109589041</v>
      </c>
      <c r="K12" s="19">
        <f t="shared" ca="1" si="3"/>
        <v>7285</v>
      </c>
      <c r="L12" s="19">
        <f t="shared" ca="1" si="4"/>
        <v>30888.399999999998</v>
      </c>
    </row>
    <row r="13" spans="1:16">
      <c r="A13" s="2">
        <v>12</v>
      </c>
      <c r="B13" s="17" t="s">
        <v>27</v>
      </c>
      <c r="C13" s="7">
        <v>265</v>
      </c>
      <c r="D13" s="18">
        <v>56</v>
      </c>
      <c r="E13" s="19">
        <f t="shared" si="0"/>
        <v>14840</v>
      </c>
      <c r="F13" s="19">
        <f t="shared" si="1"/>
        <v>1929.2</v>
      </c>
      <c r="G13" s="19">
        <f t="shared" si="2"/>
        <v>890.4</v>
      </c>
      <c r="H13" s="4">
        <v>24512</v>
      </c>
      <c r="I13" s="4">
        <v>34917</v>
      </c>
      <c r="J13" s="5">
        <f t="shared" ca="1" si="5"/>
        <v>18.386301369863013</v>
      </c>
      <c r="K13" s="19">
        <f t="shared" ca="1" si="3"/>
        <v>3710</v>
      </c>
      <c r="L13" s="19">
        <f t="shared" ca="1" si="4"/>
        <v>15730.4</v>
      </c>
    </row>
    <row r="14" spans="1:16">
      <c r="A14" s="2">
        <v>13</v>
      </c>
      <c r="B14" s="17" t="s">
        <v>28</v>
      </c>
      <c r="C14" s="3">
        <v>155</v>
      </c>
      <c r="D14" s="18">
        <v>65</v>
      </c>
      <c r="E14" s="19">
        <f t="shared" si="0"/>
        <v>10075</v>
      </c>
      <c r="F14" s="19">
        <f t="shared" si="1"/>
        <v>1309.75</v>
      </c>
      <c r="G14" s="19">
        <f t="shared" si="2"/>
        <v>604.5</v>
      </c>
      <c r="H14" s="4">
        <v>21194</v>
      </c>
      <c r="I14" s="4">
        <v>35494</v>
      </c>
      <c r="J14" s="5">
        <f t="shared" ca="1" si="5"/>
        <v>16.805479452054794</v>
      </c>
      <c r="K14" s="19">
        <f t="shared" ca="1" si="3"/>
        <v>2518.75</v>
      </c>
      <c r="L14" s="19">
        <f t="shared" ca="1" si="4"/>
        <v>10679.5</v>
      </c>
    </row>
    <row r="15" spans="1:16">
      <c r="A15" s="2">
        <v>14</v>
      </c>
      <c r="B15" s="17" t="s">
        <v>29</v>
      </c>
      <c r="C15" s="7">
        <v>375</v>
      </c>
      <c r="D15" s="18">
        <v>124</v>
      </c>
      <c r="E15" s="19">
        <f t="shared" si="0"/>
        <v>46500</v>
      </c>
      <c r="F15" s="19">
        <f t="shared" si="1"/>
        <v>6045</v>
      </c>
      <c r="G15" s="19">
        <f t="shared" si="2"/>
        <v>2790</v>
      </c>
      <c r="H15" s="4">
        <v>23653</v>
      </c>
      <c r="I15" s="4">
        <v>34227</v>
      </c>
      <c r="J15" s="5">
        <f t="shared" ca="1" si="5"/>
        <v>20.276712328767122</v>
      </c>
      <c r="K15" s="19">
        <f t="shared" ca="1" si="3"/>
        <v>11625</v>
      </c>
      <c r="L15" s="19">
        <f t="shared" ca="1" si="4"/>
        <v>49290</v>
      </c>
    </row>
    <row r="16" spans="1:16">
      <c r="A16" s="2">
        <v>15</v>
      </c>
      <c r="B16" s="17" t="s">
        <v>30</v>
      </c>
      <c r="C16" s="7">
        <v>170</v>
      </c>
      <c r="D16" s="18">
        <v>96</v>
      </c>
      <c r="E16" s="19">
        <f t="shared" si="0"/>
        <v>16320</v>
      </c>
      <c r="F16" s="19">
        <f t="shared" si="1"/>
        <v>2121.6</v>
      </c>
      <c r="G16" s="19">
        <f t="shared" si="2"/>
        <v>979.19999999999993</v>
      </c>
      <c r="H16" s="4">
        <v>19043</v>
      </c>
      <c r="I16" s="4">
        <v>33830</v>
      </c>
      <c r="J16" s="5">
        <f t="shared" ca="1" si="5"/>
        <v>21.364383561643837</v>
      </c>
      <c r="K16" s="19">
        <f t="shared" ca="1" si="3"/>
        <v>4080</v>
      </c>
      <c r="L16" s="19">
        <f t="shared" ca="1" si="4"/>
        <v>17299.2</v>
      </c>
    </row>
    <row r="17" spans="1:12">
      <c r="A17" s="2">
        <v>16</v>
      </c>
      <c r="B17" s="17" t="s">
        <v>31</v>
      </c>
      <c r="C17" s="7">
        <v>250</v>
      </c>
      <c r="D17" s="18">
        <v>87</v>
      </c>
      <c r="E17" s="19">
        <f t="shared" si="0"/>
        <v>21750</v>
      </c>
      <c r="F17" s="19">
        <f t="shared" si="1"/>
        <v>2827.5</v>
      </c>
      <c r="G17" s="19">
        <f t="shared" si="2"/>
        <v>1305</v>
      </c>
      <c r="H17" s="4">
        <v>25086</v>
      </c>
      <c r="I17" s="4">
        <v>36509</v>
      </c>
      <c r="J17" s="5">
        <f t="shared" ca="1" si="5"/>
        <v>14.024657534246575</v>
      </c>
      <c r="K17" s="19">
        <f t="shared" ca="1" si="3"/>
        <v>5437.5</v>
      </c>
      <c r="L17" s="19">
        <f t="shared" ca="1" si="4"/>
        <v>23055</v>
      </c>
    </row>
    <row r="18" spans="1:12">
      <c r="A18" s="2">
        <v>17</v>
      </c>
      <c r="B18" s="17" t="s">
        <v>32</v>
      </c>
      <c r="C18" s="7">
        <v>170</v>
      </c>
      <c r="D18" s="18">
        <v>64</v>
      </c>
      <c r="E18" s="19">
        <f t="shared" si="0"/>
        <v>10880</v>
      </c>
      <c r="F18" s="19">
        <f t="shared" si="1"/>
        <v>1414.4</v>
      </c>
      <c r="G18" s="19">
        <f t="shared" si="2"/>
        <v>652.79999999999995</v>
      </c>
      <c r="H18" s="4">
        <v>21491</v>
      </c>
      <c r="I18" s="4">
        <v>35949</v>
      </c>
      <c r="J18" s="5">
        <f t="shared" ca="1" si="5"/>
        <v>15.558904109589042</v>
      </c>
      <c r="K18" s="19">
        <f t="shared" ca="1" si="3"/>
        <v>2720</v>
      </c>
      <c r="L18" s="19">
        <f t="shared" ca="1" si="4"/>
        <v>11532.800000000001</v>
      </c>
    </row>
    <row r="19" spans="1:12">
      <c r="A19" s="2">
        <v>18</v>
      </c>
      <c r="B19" s="17" t="s">
        <v>33</v>
      </c>
      <c r="C19" s="7">
        <v>235</v>
      </c>
      <c r="D19" s="18">
        <v>124</v>
      </c>
      <c r="E19" s="19">
        <f t="shared" si="0"/>
        <v>29140</v>
      </c>
      <c r="F19" s="19">
        <f t="shared" si="1"/>
        <v>3788.2000000000003</v>
      </c>
      <c r="G19" s="19">
        <f t="shared" si="2"/>
        <v>1748.3999999999999</v>
      </c>
      <c r="H19" s="4">
        <v>21737</v>
      </c>
      <c r="I19" s="4">
        <v>34125</v>
      </c>
      <c r="J19" s="5">
        <f t="shared" ca="1" si="5"/>
        <v>20.556164383561644</v>
      </c>
      <c r="K19" s="19">
        <f t="shared" ca="1" si="3"/>
        <v>7285</v>
      </c>
      <c r="L19" s="19">
        <f t="shared" ca="1" si="4"/>
        <v>30888.399999999998</v>
      </c>
    </row>
    <row r="20" spans="1:12">
      <c r="A20" s="2">
        <v>19</v>
      </c>
      <c r="B20" s="17" t="s">
        <v>34</v>
      </c>
      <c r="C20" s="7">
        <v>375</v>
      </c>
      <c r="D20" s="18">
        <v>146</v>
      </c>
      <c r="E20" s="19">
        <f t="shared" si="0"/>
        <v>54750</v>
      </c>
      <c r="F20" s="19">
        <f t="shared" si="1"/>
        <v>7117.5</v>
      </c>
      <c r="G20" s="19">
        <f t="shared" si="2"/>
        <v>3285</v>
      </c>
      <c r="H20" s="4">
        <v>21977</v>
      </c>
      <c r="I20" s="4">
        <v>33695</v>
      </c>
      <c r="J20" s="5">
        <f t="shared" ca="1" si="5"/>
        <v>21.734246575342464</v>
      </c>
      <c r="K20" s="19">
        <f t="shared" ca="1" si="3"/>
        <v>13687.5</v>
      </c>
      <c r="L20" s="19">
        <f t="shared" ca="1" si="4"/>
        <v>58035</v>
      </c>
    </row>
    <row r="21" spans="1:12">
      <c r="A21" s="2">
        <v>20</v>
      </c>
      <c r="B21" s="17" t="s">
        <v>35</v>
      </c>
      <c r="C21" s="7">
        <v>310</v>
      </c>
      <c r="D21" s="18">
        <v>152</v>
      </c>
      <c r="E21" s="19">
        <f t="shared" si="0"/>
        <v>47120</v>
      </c>
      <c r="F21" s="19">
        <f t="shared" si="1"/>
        <v>6125.6</v>
      </c>
      <c r="G21" s="19">
        <f t="shared" si="2"/>
        <v>2827.2</v>
      </c>
      <c r="H21" s="4">
        <v>19452</v>
      </c>
      <c r="I21" s="4">
        <v>33840</v>
      </c>
      <c r="J21" s="5">
        <f t="shared" ca="1" si="5"/>
        <v>21.336986301369862</v>
      </c>
      <c r="K21" s="19">
        <f t="shared" ca="1" si="3"/>
        <v>11780</v>
      </c>
      <c r="L21" s="19">
        <f t="shared" ca="1" si="4"/>
        <v>49947.200000000004</v>
      </c>
    </row>
    <row r="22" spans="1:12">
      <c r="A22" s="2">
        <v>21</v>
      </c>
      <c r="B22" s="17" t="s">
        <v>36</v>
      </c>
      <c r="C22" s="7">
        <v>210</v>
      </c>
      <c r="D22" s="18">
        <v>123</v>
      </c>
      <c r="E22" s="19">
        <f t="shared" si="0"/>
        <v>25830</v>
      </c>
      <c r="F22" s="19">
        <f t="shared" si="1"/>
        <v>3357.9</v>
      </c>
      <c r="G22" s="19">
        <f t="shared" si="2"/>
        <v>1549.8</v>
      </c>
      <c r="H22" s="4">
        <v>20929</v>
      </c>
      <c r="I22" s="4">
        <v>33697</v>
      </c>
      <c r="J22" s="5">
        <f t="shared" ca="1" si="5"/>
        <v>21.728767123287671</v>
      </c>
      <c r="K22" s="19">
        <f t="shared" ca="1" si="3"/>
        <v>6457.5</v>
      </c>
      <c r="L22" s="19">
        <f t="shared" ca="1" si="4"/>
        <v>27379.8</v>
      </c>
    </row>
    <row r="23" spans="1:12">
      <c r="A23" s="2">
        <v>22</v>
      </c>
      <c r="B23" s="17" t="s">
        <v>37</v>
      </c>
      <c r="C23" s="7">
        <v>170</v>
      </c>
      <c r="D23" s="18">
        <v>120</v>
      </c>
      <c r="E23" s="19">
        <f t="shared" si="0"/>
        <v>20400</v>
      </c>
      <c r="F23" s="19">
        <f t="shared" si="1"/>
        <v>2652</v>
      </c>
      <c r="G23" s="19">
        <f t="shared" si="2"/>
        <v>1224</v>
      </c>
      <c r="H23" s="4">
        <v>20243</v>
      </c>
      <c r="I23" s="4">
        <v>36395</v>
      </c>
      <c r="J23" s="5">
        <f t="shared" ca="1" si="5"/>
        <v>14.336986301369864</v>
      </c>
      <c r="K23" s="19">
        <f t="shared" ca="1" si="3"/>
        <v>5100</v>
      </c>
      <c r="L23" s="19">
        <f t="shared" ca="1" si="4"/>
        <v>21624</v>
      </c>
    </row>
    <row r="24" spans="1:12">
      <c r="A24" s="2">
        <v>23</v>
      </c>
      <c r="B24" s="17" t="s">
        <v>38</v>
      </c>
      <c r="C24" s="6">
        <v>140</v>
      </c>
      <c r="D24" s="18">
        <v>100</v>
      </c>
      <c r="E24" s="19">
        <f t="shared" si="0"/>
        <v>14000</v>
      </c>
      <c r="F24" s="19">
        <f t="shared" si="1"/>
        <v>1820</v>
      </c>
      <c r="G24" s="19">
        <f t="shared" si="2"/>
        <v>840</v>
      </c>
      <c r="H24" s="4">
        <v>25386</v>
      </c>
      <c r="I24" s="4">
        <v>36114</v>
      </c>
      <c r="J24" s="5">
        <f t="shared" ca="1" si="5"/>
        <v>15.106849315068493</v>
      </c>
      <c r="K24" s="19">
        <f t="shared" ca="1" si="3"/>
        <v>3500</v>
      </c>
      <c r="L24" s="19">
        <f t="shared" ca="1" si="4"/>
        <v>14840</v>
      </c>
    </row>
    <row r="25" spans="1:12">
      <c r="K25" s="17" t="s">
        <v>12</v>
      </c>
      <c r="L25" s="25">
        <f ca="1">SUM(L2:L24)</f>
        <v>639831.9</v>
      </c>
    </row>
  </sheetData>
  <customSheetViews>
    <customSheetView guid="{FA32120F-C584-4ECF-92C7-0A8909E79614}" showGridLines="0" fitToPage="1">
      <pageMargins left="0.78740157480314965" right="0.78740157480314965" top="0.98425196850393704" bottom="0.98425196850393704" header="0.51181102362204722" footer="0.51181102362204722"/>
      <printOptions horizontalCentered="1"/>
      <pageSetup paperSize="9" scale="61" orientation="landscape" horizontalDpi="300" verticalDpi="300" r:id="rId1"/>
      <headerFooter alignWithMargins="0"/>
    </customSheetView>
  </customSheetViews>
  <mergeCells count="2">
    <mergeCell ref="O2:P2"/>
    <mergeCell ref="O3:P3"/>
  </mergeCells>
  <phoneticPr fontId="24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1" orientation="landscape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Q25"/>
  <sheetViews>
    <sheetView showGridLines="0" tabSelected="1" topLeftCell="A2" workbookViewId="0">
      <selection activeCell="H5" sqref="H5"/>
    </sheetView>
  </sheetViews>
  <sheetFormatPr defaultColWidth="11.5703125" defaultRowHeight="14.25"/>
  <cols>
    <col min="1" max="1" width="3.28515625" style="27" bestFit="1" customWidth="1"/>
    <col min="2" max="2" width="36.7109375" style="27" bestFit="1" customWidth="1"/>
    <col min="3" max="3" width="11.5703125" style="27"/>
    <col min="4" max="4" width="13.28515625" style="27" customWidth="1"/>
    <col min="5" max="5" width="11.5703125" style="27"/>
    <col min="6" max="7" width="14.28515625" style="27" customWidth="1"/>
    <col min="8" max="16384" width="11.5703125" style="27"/>
  </cols>
  <sheetData>
    <row r="1" spans="1:17" ht="42.75">
      <c r="A1" s="8" t="s">
        <v>1</v>
      </c>
      <c r="B1" s="8" t="s">
        <v>0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26"/>
    </row>
    <row r="2" spans="1:17">
      <c r="A2" s="9">
        <v>1</v>
      </c>
      <c r="B2" s="28" t="s">
        <v>16</v>
      </c>
      <c r="C2" s="10">
        <v>140</v>
      </c>
      <c r="D2" s="29">
        <v>100</v>
      </c>
      <c r="E2" s="30">
        <f t="shared" ref="E2:E24" si="0">C2*D2</f>
        <v>14000</v>
      </c>
      <c r="F2" s="30">
        <f t="shared" ref="F2:F24" si="1">E2*$P$2</f>
        <v>1820</v>
      </c>
      <c r="G2" s="30">
        <f t="shared" ref="G2:G24" si="2">E2*$P$3</f>
        <v>840</v>
      </c>
      <c r="H2" s="11">
        <v>22925</v>
      </c>
      <c r="I2" s="11">
        <v>36750</v>
      </c>
      <c r="J2" s="12">
        <f ca="1">(TODAY()-I2)/365</f>
        <v>13.364383561643836</v>
      </c>
      <c r="K2" s="30">
        <f t="shared" ref="K2:K24" ca="1" si="3">IF(J2&lt;=10,$P$5,$P$4)*E2</f>
        <v>3500</v>
      </c>
      <c r="L2" s="30">
        <f t="shared" ref="L2:L24" ca="1" si="4">E2+K2-F2-G2</f>
        <v>14840</v>
      </c>
      <c r="N2" s="31" t="s">
        <v>5</v>
      </c>
      <c r="O2" s="32"/>
      <c r="P2" s="33">
        <v>0.13</v>
      </c>
      <c r="Q2" s="32"/>
    </row>
    <row r="3" spans="1:17" ht="12.75" customHeight="1">
      <c r="A3" s="9">
        <v>2</v>
      </c>
      <c r="B3" s="28" t="s">
        <v>17</v>
      </c>
      <c r="C3" s="13">
        <v>200</v>
      </c>
      <c r="D3" s="29">
        <v>95</v>
      </c>
      <c r="E3" s="30">
        <f t="shared" si="0"/>
        <v>19000</v>
      </c>
      <c r="F3" s="30">
        <f t="shared" si="1"/>
        <v>2470</v>
      </c>
      <c r="G3" s="30">
        <f t="shared" si="2"/>
        <v>1140</v>
      </c>
      <c r="H3" s="11">
        <v>23194</v>
      </c>
      <c r="I3" s="11">
        <v>34624</v>
      </c>
      <c r="J3" s="12">
        <f t="shared" ref="J3:J24" ca="1" si="5">(TODAY()-I3)/365</f>
        <v>19.18904109589041</v>
      </c>
      <c r="K3" s="30">
        <f t="shared" ca="1" si="3"/>
        <v>4750</v>
      </c>
      <c r="L3" s="30">
        <f t="shared" ca="1" si="4"/>
        <v>20140</v>
      </c>
      <c r="N3" s="31" t="s">
        <v>6</v>
      </c>
      <c r="O3" s="32"/>
      <c r="P3" s="34">
        <v>0.06</v>
      </c>
      <c r="Q3" s="32"/>
    </row>
    <row r="4" spans="1:17">
      <c r="A4" s="9">
        <v>3</v>
      </c>
      <c r="B4" s="28" t="s">
        <v>18</v>
      </c>
      <c r="C4" s="10">
        <v>390</v>
      </c>
      <c r="D4" s="29">
        <v>112</v>
      </c>
      <c r="E4" s="30">
        <f t="shared" si="0"/>
        <v>43680</v>
      </c>
      <c r="F4" s="30">
        <f t="shared" si="1"/>
        <v>5678.4000000000005</v>
      </c>
      <c r="G4" s="30">
        <f t="shared" si="2"/>
        <v>2620.7999999999997</v>
      </c>
      <c r="H4" s="11">
        <v>23253</v>
      </c>
      <c r="I4" s="11">
        <v>35156</v>
      </c>
      <c r="J4" s="12">
        <f t="shared" ca="1" si="5"/>
        <v>17.731506849315068</v>
      </c>
      <c r="K4" s="30">
        <f t="shared" ca="1" si="3"/>
        <v>10920</v>
      </c>
      <c r="L4" s="30">
        <f t="shared" ca="1" si="4"/>
        <v>46300.799999999996</v>
      </c>
      <c r="N4" s="35" t="s">
        <v>15</v>
      </c>
      <c r="O4" s="36"/>
      <c r="P4" s="37">
        <v>0.25</v>
      </c>
      <c r="Q4" s="38" t="s">
        <v>13</v>
      </c>
    </row>
    <row r="5" spans="1:17">
      <c r="A5" s="9">
        <v>4</v>
      </c>
      <c r="B5" s="28" t="s">
        <v>19</v>
      </c>
      <c r="C5" s="13">
        <v>310</v>
      </c>
      <c r="D5" s="29">
        <v>110</v>
      </c>
      <c r="E5" s="30">
        <f t="shared" si="0"/>
        <v>34100</v>
      </c>
      <c r="F5" s="30">
        <f t="shared" si="1"/>
        <v>4433</v>
      </c>
      <c r="G5" s="30">
        <f t="shared" si="2"/>
        <v>2046</v>
      </c>
      <c r="H5" s="11">
        <v>25180</v>
      </c>
      <c r="I5" s="11">
        <v>33725</v>
      </c>
      <c r="J5" s="12">
        <f t="shared" ca="1" si="5"/>
        <v>21.652054794520549</v>
      </c>
      <c r="K5" s="30">
        <f t="shared" ca="1" si="3"/>
        <v>8525</v>
      </c>
      <c r="L5" s="30">
        <f t="shared" ca="1" si="4"/>
        <v>36146</v>
      </c>
      <c r="N5" s="39"/>
      <c r="O5" s="40"/>
      <c r="P5" s="41">
        <v>0.15</v>
      </c>
      <c r="Q5" s="31" t="s">
        <v>14</v>
      </c>
    </row>
    <row r="6" spans="1:17">
      <c r="A6" s="9">
        <v>5</v>
      </c>
      <c r="B6" s="28" t="s">
        <v>20</v>
      </c>
      <c r="C6" s="14">
        <v>200</v>
      </c>
      <c r="D6" s="29">
        <v>95</v>
      </c>
      <c r="E6" s="30">
        <f t="shared" si="0"/>
        <v>19000</v>
      </c>
      <c r="F6" s="30">
        <f t="shared" si="1"/>
        <v>2470</v>
      </c>
      <c r="G6" s="30">
        <f t="shared" si="2"/>
        <v>1140</v>
      </c>
      <c r="H6" s="11">
        <v>20429</v>
      </c>
      <c r="I6" s="11">
        <v>35580</v>
      </c>
      <c r="J6" s="12">
        <f t="shared" ca="1" si="5"/>
        <v>16.56986301369863</v>
      </c>
      <c r="K6" s="30">
        <f t="shared" ca="1" si="3"/>
        <v>4750</v>
      </c>
      <c r="L6" s="30">
        <f t="shared" ca="1" si="4"/>
        <v>20140</v>
      </c>
    </row>
    <row r="7" spans="1:17">
      <c r="A7" s="9">
        <v>6</v>
      </c>
      <c r="B7" s="28" t="s">
        <v>21</v>
      </c>
      <c r="C7" s="13">
        <v>470</v>
      </c>
      <c r="D7" s="29">
        <v>89</v>
      </c>
      <c r="E7" s="30">
        <f t="shared" si="0"/>
        <v>41830</v>
      </c>
      <c r="F7" s="30">
        <f t="shared" si="1"/>
        <v>5437.9000000000005</v>
      </c>
      <c r="G7" s="30">
        <f t="shared" si="2"/>
        <v>2509.7999999999997</v>
      </c>
      <c r="H7" s="11">
        <v>21447</v>
      </c>
      <c r="I7" s="11">
        <v>34092</v>
      </c>
      <c r="J7" s="12">
        <f t="shared" ca="1" si="5"/>
        <v>20.646575342465752</v>
      </c>
      <c r="K7" s="30">
        <f t="shared" ca="1" si="3"/>
        <v>10457.5</v>
      </c>
      <c r="L7" s="30">
        <f t="shared" ca="1" si="4"/>
        <v>44339.799999999996</v>
      </c>
    </row>
    <row r="8" spans="1:17">
      <c r="A8" s="9">
        <v>7</v>
      </c>
      <c r="B8" s="28" t="s">
        <v>22</v>
      </c>
      <c r="C8" s="14">
        <v>180</v>
      </c>
      <c r="D8" s="29">
        <v>101</v>
      </c>
      <c r="E8" s="30">
        <f t="shared" si="0"/>
        <v>18180</v>
      </c>
      <c r="F8" s="30">
        <f t="shared" si="1"/>
        <v>2363.4</v>
      </c>
      <c r="G8" s="30">
        <f t="shared" si="2"/>
        <v>1090.8</v>
      </c>
      <c r="H8" s="11">
        <v>22761</v>
      </c>
      <c r="I8" s="11">
        <v>35178</v>
      </c>
      <c r="J8" s="12">
        <f t="shared" ca="1" si="5"/>
        <v>17.671232876712327</v>
      </c>
      <c r="K8" s="30">
        <f t="shared" ca="1" si="3"/>
        <v>4545</v>
      </c>
      <c r="L8" s="30">
        <f t="shared" ca="1" si="4"/>
        <v>19270.8</v>
      </c>
    </row>
    <row r="9" spans="1:17">
      <c r="A9" s="9">
        <v>8</v>
      </c>
      <c r="B9" s="28" t="s">
        <v>23</v>
      </c>
      <c r="C9" s="14">
        <v>200</v>
      </c>
      <c r="D9" s="29">
        <v>140</v>
      </c>
      <c r="E9" s="30">
        <f t="shared" si="0"/>
        <v>28000</v>
      </c>
      <c r="F9" s="30">
        <f t="shared" si="1"/>
        <v>3640</v>
      </c>
      <c r="G9" s="30">
        <f t="shared" si="2"/>
        <v>1680</v>
      </c>
      <c r="H9" s="11">
        <v>19970</v>
      </c>
      <c r="I9" s="11">
        <v>34917</v>
      </c>
      <c r="J9" s="12">
        <f t="shared" ca="1" si="5"/>
        <v>18.386301369863013</v>
      </c>
      <c r="K9" s="30">
        <f t="shared" ca="1" si="3"/>
        <v>7000</v>
      </c>
      <c r="L9" s="30">
        <f t="shared" ca="1" si="4"/>
        <v>29680</v>
      </c>
    </row>
    <row r="10" spans="1:17">
      <c r="A10" s="9">
        <v>9</v>
      </c>
      <c r="B10" s="28" t="s">
        <v>24</v>
      </c>
      <c r="C10" s="14">
        <v>140</v>
      </c>
      <c r="D10" s="29">
        <v>142</v>
      </c>
      <c r="E10" s="30">
        <f t="shared" si="0"/>
        <v>19880</v>
      </c>
      <c r="F10" s="30">
        <f t="shared" si="1"/>
        <v>2584.4</v>
      </c>
      <c r="G10" s="30">
        <f t="shared" si="2"/>
        <v>1192.8</v>
      </c>
      <c r="H10" s="11">
        <v>19137</v>
      </c>
      <c r="I10" s="11">
        <v>35888</v>
      </c>
      <c r="J10" s="12">
        <f t="shared" ca="1" si="5"/>
        <v>15.726027397260275</v>
      </c>
      <c r="K10" s="30">
        <f t="shared" ca="1" si="3"/>
        <v>4970</v>
      </c>
      <c r="L10" s="30">
        <f t="shared" ca="1" si="4"/>
        <v>21072.799999999999</v>
      </c>
    </row>
    <row r="11" spans="1:17">
      <c r="A11" s="9">
        <v>10</v>
      </c>
      <c r="B11" s="28" t="s">
        <v>25</v>
      </c>
      <c r="C11" s="13">
        <v>210</v>
      </c>
      <c r="D11" s="29">
        <v>120</v>
      </c>
      <c r="E11" s="30">
        <f t="shared" si="0"/>
        <v>25200</v>
      </c>
      <c r="F11" s="30">
        <f t="shared" si="1"/>
        <v>3276</v>
      </c>
      <c r="G11" s="30">
        <f t="shared" si="2"/>
        <v>1512</v>
      </c>
      <c r="H11" s="11">
        <v>22065</v>
      </c>
      <c r="I11" s="11">
        <v>34336</v>
      </c>
      <c r="J11" s="12">
        <f t="shared" ca="1" si="5"/>
        <v>19.978082191780821</v>
      </c>
      <c r="K11" s="30">
        <f t="shared" ca="1" si="3"/>
        <v>6300</v>
      </c>
      <c r="L11" s="30">
        <f t="shared" ca="1" si="4"/>
        <v>26712</v>
      </c>
    </row>
    <row r="12" spans="1:17">
      <c r="A12" s="9">
        <v>11</v>
      </c>
      <c r="B12" s="28" t="s">
        <v>26</v>
      </c>
      <c r="C12" s="13">
        <v>235</v>
      </c>
      <c r="D12" s="29">
        <v>124</v>
      </c>
      <c r="E12" s="30">
        <f t="shared" si="0"/>
        <v>29140</v>
      </c>
      <c r="F12" s="30">
        <f t="shared" si="1"/>
        <v>3788.2000000000003</v>
      </c>
      <c r="G12" s="30">
        <f t="shared" si="2"/>
        <v>1748.3999999999999</v>
      </c>
      <c r="H12" s="11">
        <v>20152</v>
      </c>
      <c r="I12" s="11">
        <v>34259</v>
      </c>
      <c r="J12" s="12">
        <f t="shared" ca="1" si="5"/>
        <v>20.18904109589041</v>
      </c>
      <c r="K12" s="30">
        <f t="shared" ca="1" si="3"/>
        <v>7285</v>
      </c>
      <c r="L12" s="30">
        <f t="shared" ca="1" si="4"/>
        <v>30888.399999999998</v>
      </c>
    </row>
    <row r="13" spans="1:17">
      <c r="A13" s="9">
        <v>12</v>
      </c>
      <c r="B13" s="28" t="s">
        <v>27</v>
      </c>
      <c r="C13" s="14">
        <v>265</v>
      </c>
      <c r="D13" s="29">
        <v>56</v>
      </c>
      <c r="E13" s="30">
        <f t="shared" si="0"/>
        <v>14840</v>
      </c>
      <c r="F13" s="30">
        <f t="shared" si="1"/>
        <v>1929.2</v>
      </c>
      <c r="G13" s="30">
        <f t="shared" si="2"/>
        <v>890.4</v>
      </c>
      <c r="H13" s="11">
        <v>24512</v>
      </c>
      <c r="I13" s="11">
        <v>34917</v>
      </c>
      <c r="J13" s="12">
        <f t="shared" ca="1" si="5"/>
        <v>18.386301369863013</v>
      </c>
      <c r="K13" s="30">
        <f t="shared" ca="1" si="3"/>
        <v>3710</v>
      </c>
      <c r="L13" s="30">
        <f t="shared" ca="1" si="4"/>
        <v>15730.4</v>
      </c>
    </row>
    <row r="14" spans="1:17">
      <c r="A14" s="9">
        <v>13</v>
      </c>
      <c r="B14" s="28" t="s">
        <v>28</v>
      </c>
      <c r="C14" s="10">
        <v>155</v>
      </c>
      <c r="D14" s="29">
        <v>65</v>
      </c>
      <c r="E14" s="30">
        <f t="shared" si="0"/>
        <v>10075</v>
      </c>
      <c r="F14" s="30">
        <f t="shared" si="1"/>
        <v>1309.75</v>
      </c>
      <c r="G14" s="30">
        <f t="shared" si="2"/>
        <v>604.5</v>
      </c>
      <c r="H14" s="11">
        <v>21194</v>
      </c>
      <c r="I14" s="11">
        <v>35494</v>
      </c>
      <c r="J14" s="12">
        <f t="shared" ca="1" si="5"/>
        <v>16.805479452054794</v>
      </c>
      <c r="K14" s="30">
        <f t="shared" ca="1" si="3"/>
        <v>2518.75</v>
      </c>
      <c r="L14" s="30">
        <f t="shared" ca="1" si="4"/>
        <v>10679.5</v>
      </c>
    </row>
    <row r="15" spans="1:17">
      <c r="A15" s="9">
        <v>14</v>
      </c>
      <c r="B15" s="28" t="s">
        <v>29</v>
      </c>
      <c r="C15" s="14">
        <v>375</v>
      </c>
      <c r="D15" s="29">
        <v>124</v>
      </c>
      <c r="E15" s="30">
        <f t="shared" si="0"/>
        <v>46500</v>
      </c>
      <c r="F15" s="30">
        <f t="shared" si="1"/>
        <v>6045</v>
      </c>
      <c r="G15" s="30">
        <f t="shared" si="2"/>
        <v>2790</v>
      </c>
      <c r="H15" s="11">
        <v>23653</v>
      </c>
      <c r="I15" s="11">
        <v>34227</v>
      </c>
      <c r="J15" s="12">
        <f t="shared" ca="1" si="5"/>
        <v>20.276712328767122</v>
      </c>
      <c r="K15" s="30">
        <f t="shared" ca="1" si="3"/>
        <v>11625</v>
      </c>
      <c r="L15" s="30">
        <f t="shared" ca="1" si="4"/>
        <v>49290</v>
      </c>
    </row>
    <row r="16" spans="1:17">
      <c r="A16" s="9">
        <v>15</v>
      </c>
      <c r="B16" s="28" t="s">
        <v>30</v>
      </c>
      <c r="C16" s="14">
        <v>170</v>
      </c>
      <c r="D16" s="29">
        <v>96</v>
      </c>
      <c r="E16" s="30">
        <f t="shared" si="0"/>
        <v>16320</v>
      </c>
      <c r="F16" s="30">
        <f t="shared" si="1"/>
        <v>2121.6</v>
      </c>
      <c r="G16" s="30">
        <f t="shared" si="2"/>
        <v>979.19999999999993</v>
      </c>
      <c r="H16" s="11">
        <v>19043</v>
      </c>
      <c r="I16" s="11">
        <v>33830</v>
      </c>
      <c r="J16" s="12">
        <f t="shared" ca="1" si="5"/>
        <v>21.364383561643837</v>
      </c>
      <c r="K16" s="30">
        <f t="shared" ca="1" si="3"/>
        <v>4080</v>
      </c>
      <c r="L16" s="30">
        <f t="shared" ca="1" si="4"/>
        <v>17299.2</v>
      </c>
    </row>
    <row r="17" spans="1:12">
      <c r="A17" s="9">
        <v>16</v>
      </c>
      <c r="B17" s="28" t="s">
        <v>31</v>
      </c>
      <c r="C17" s="14">
        <v>250</v>
      </c>
      <c r="D17" s="29">
        <v>87</v>
      </c>
      <c r="E17" s="30">
        <f t="shared" si="0"/>
        <v>21750</v>
      </c>
      <c r="F17" s="30">
        <f t="shared" si="1"/>
        <v>2827.5</v>
      </c>
      <c r="G17" s="30">
        <f t="shared" si="2"/>
        <v>1305</v>
      </c>
      <c r="H17" s="11">
        <v>25086</v>
      </c>
      <c r="I17" s="11">
        <v>36509</v>
      </c>
      <c r="J17" s="12">
        <f t="shared" ca="1" si="5"/>
        <v>14.024657534246575</v>
      </c>
      <c r="K17" s="30">
        <f t="shared" ca="1" si="3"/>
        <v>5437.5</v>
      </c>
      <c r="L17" s="30">
        <f t="shared" ca="1" si="4"/>
        <v>23055</v>
      </c>
    </row>
    <row r="18" spans="1:12">
      <c r="A18" s="9">
        <v>17</v>
      </c>
      <c r="B18" s="28" t="s">
        <v>32</v>
      </c>
      <c r="C18" s="14">
        <v>170</v>
      </c>
      <c r="D18" s="29">
        <v>64</v>
      </c>
      <c r="E18" s="30">
        <f t="shared" si="0"/>
        <v>10880</v>
      </c>
      <c r="F18" s="30">
        <f t="shared" si="1"/>
        <v>1414.4</v>
      </c>
      <c r="G18" s="30">
        <f t="shared" si="2"/>
        <v>652.79999999999995</v>
      </c>
      <c r="H18" s="11">
        <v>21491</v>
      </c>
      <c r="I18" s="11">
        <v>35949</v>
      </c>
      <c r="J18" s="12">
        <f t="shared" ca="1" si="5"/>
        <v>15.558904109589042</v>
      </c>
      <c r="K18" s="30">
        <f t="shared" ca="1" si="3"/>
        <v>2720</v>
      </c>
      <c r="L18" s="30">
        <f t="shared" ca="1" si="4"/>
        <v>11532.800000000001</v>
      </c>
    </row>
    <row r="19" spans="1:12">
      <c r="A19" s="9">
        <v>18</v>
      </c>
      <c r="B19" s="28" t="s">
        <v>33</v>
      </c>
      <c r="C19" s="14">
        <v>235</v>
      </c>
      <c r="D19" s="29">
        <v>124</v>
      </c>
      <c r="E19" s="30">
        <f t="shared" si="0"/>
        <v>29140</v>
      </c>
      <c r="F19" s="30">
        <f t="shared" si="1"/>
        <v>3788.2000000000003</v>
      </c>
      <c r="G19" s="30">
        <f t="shared" si="2"/>
        <v>1748.3999999999999</v>
      </c>
      <c r="H19" s="11">
        <v>21737</v>
      </c>
      <c r="I19" s="11">
        <v>34125</v>
      </c>
      <c r="J19" s="12">
        <f t="shared" ca="1" si="5"/>
        <v>20.556164383561644</v>
      </c>
      <c r="K19" s="30">
        <f t="shared" ca="1" si="3"/>
        <v>7285</v>
      </c>
      <c r="L19" s="30">
        <f t="shared" ca="1" si="4"/>
        <v>30888.399999999998</v>
      </c>
    </row>
    <row r="20" spans="1:12">
      <c r="A20" s="9">
        <v>19</v>
      </c>
      <c r="B20" s="28" t="s">
        <v>34</v>
      </c>
      <c r="C20" s="14">
        <v>375</v>
      </c>
      <c r="D20" s="29">
        <v>146</v>
      </c>
      <c r="E20" s="30">
        <f t="shared" si="0"/>
        <v>54750</v>
      </c>
      <c r="F20" s="30">
        <f t="shared" si="1"/>
        <v>7117.5</v>
      </c>
      <c r="G20" s="30">
        <f t="shared" si="2"/>
        <v>3285</v>
      </c>
      <c r="H20" s="11">
        <v>21977</v>
      </c>
      <c r="I20" s="11">
        <v>33695</v>
      </c>
      <c r="J20" s="12">
        <f t="shared" ca="1" si="5"/>
        <v>21.734246575342464</v>
      </c>
      <c r="K20" s="30">
        <f t="shared" ca="1" si="3"/>
        <v>13687.5</v>
      </c>
      <c r="L20" s="30">
        <f t="shared" ca="1" si="4"/>
        <v>58035</v>
      </c>
    </row>
    <row r="21" spans="1:12">
      <c r="A21" s="9">
        <v>20</v>
      </c>
      <c r="B21" s="28" t="s">
        <v>35</v>
      </c>
      <c r="C21" s="14">
        <v>310</v>
      </c>
      <c r="D21" s="29">
        <v>152</v>
      </c>
      <c r="E21" s="30">
        <f t="shared" si="0"/>
        <v>47120</v>
      </c>
      <c r="F21" s="30">
        <f t="shared" si="1"/>
        <v>6125.6</v>
      </c>
      <c r="G21" s="30">
        <f t="shared" si="2"/>
        <v>2827.2</v>
      </c>
      <c r="H21" s="11">
        <v>19452</v>
      </c>
      <c r="I21" s="11">
        <v>33840</v>
      </c>
      <c r="J21" s="12">
        <f t="shared" ca="1" si="5"/>
        <v>21.336986301369862</v>
      </c>
      <c r="K21" s="30">
        <f t="shared" ca="1" si="3"/>
        <v>11780</v>
      </c>
      <c r="L21" s="30">
        <f t="shared" ca="1" si="4"/>
        <v>49947.200000000004</v>
      </c>
    </row>
    <row r="22" spans="1:12">
      <c r="A22" s="9">
        <v>21</v>
      </c>
      <c r="B22" s="28" t="s">
        <v>36</v>
      </c>
      <c r="C22" s="14">
        <v>210</v>
      </c>
      <c r="D22" s="29">
        <v>123</v>
      </c>
      <c r="E22" s="30">
        <f t="shared" si="0"/>
        <v>25830</v>
      </c>
      <c r="F22" s="30">
        <f t="shared" si="1"/>
        <v>3357.9</v>
      </c>
      <c r="G22" s="30">
        <f t="shared" si="2"/>
        <v>1549.8</v>
      </c>
      <c r="H22" s="11">
        <v>20929</v>
      </c>
      <c r="I22" s="11">
        <v>33697</v>
      </c>
      <c r="J22" s="12">
        <f t="shared" ca="1" si="5"/>
        <v>21.728767123287671</v>
      </c>
      <c r="K22" s="30">
        <f t="shared" ca="1" si="3"/>
        <v>6457.5</v>
      </c>
      <c r="L22" s="30">
        <f t="shared" ca="1" si="4"/>
        <v>27379.8</v>
      </c>
    </row>
    <row r="23" spans="1:12">
      <c r="A23" s="9">
        <v>22</v>
      </c>
      <c r="B23" s="28" t="s">
        <v>37</v>
      </c>
      <c r="C23" s="14">
        <v>170</v>
      </c>
      <c r="D23" s="29">
        <v>120</v>
      </c>
      <c r="E23" s="30">
        <f t="shared" si="0"/>
        <v>20400</v>
      </c>
      <c r="F23" s="30">
        <f t="shared" si="1"/>
        <v>2652</v>
      </c>
      <c r="G23" s="30">
        <f t="shared" si="2"/>
        <v>1224</v>
      </c>
      <c r="H23" s="11">
        <v>20243</v>
      </c>
      <c r="I23" s="11">
        <v>36395</v>
      </c>
      <c r="J23" s="12">
        <f t="shared" ca="1" si="5"/>
        <v>14.336986301369864</v>
      </c>
      <c r="K23" s="30">
        <f t="shared" ca="1" si="3"/>
        <v>5100</v>
      </c>
      <c r="L23" s="30">
        <f t="shared" ca="1" si="4"/>
        <v>21624</v>
      </c>
    </row>
    <row r="24" spans="1:12">
      <c r="A24" s="9">
        <v>23</v>
      </c>
      <c r="B24" s="28" t="s">
        <v>38</v>
      </c>
      <c r="C24" s="13">
        <v>140</v>
      </c>
      <c r="D24" s="29">
        <v>100</v>
      </c>
      <c r="E24" s="30">
        <f t="shared" si="0"/>
        <v>14000</v>
      </c>
      <c r="F24" s="30">
        <f t="shared" si="1"/>
        <v>1820</v>
      </c>
      <c r="G24" s="30">
        <f t="shared" si="2"/>
        <v>840</v>
      </c>
      <c r="H24" s="11">
        <v>25386</v>
      </c>
      <c r="I24" s="11">
        <v>36114</v>
      </c>
      <c r="J24" s="12">
        <f t="shared" ca="1" si="5"/>
        <v>15.106849315068493</v>
      </c>
      <c r="K24" s="30">
        <f t="shared" ca="1" si="3"/>
        <v>3500</v>
      </c>
      <c r="L24" s="30">
        <f t="shared" ca="1" si="4"/>
        <v>14840</v>
      </c>
    </row>
    <row r="25" spans="1:12">
      <c r="K25" s="28" t="s">
        <v>12</v>
      </c>
      <c r="L25" s="42">
        <f ca="1">SUM(L2:L24)</f>
        <v>639831.9</v>
      </c>
    </row>
  </sheetData>
  <customSheetViews>
    <customSheetView guid="{FA32120F-C584-4ECF-92C7-0A8909E79614}" showGridLines="0" fitToPage="1" topLeftCell="A2">
      <selection activeCell="C2" sqref="C2:C24"/>
      <pageMargins left="0.78740157480314965" right="0.78740157480314965" top="0.98425196850393704" bottom="0.98425196850393704" header="0.51181102362204722" footer="0.51181102362204722"/>
      <printOptions horizontalCentered="1"/>
      <pageSetup paperSize="9" scale="56" orientation="landscape" horizontalDpi="300" verticalDpi="300" r:id="rId1"/>
      <headerFooter alignWithMargins="0"/>
    </customSheetView>
  </customSheetViews>
  <printOptions horizontalCentered="1"/>
  <pageMargins left="0.78740157480314965" right="0.78740157480314965" top="0.98425196850393704" bottom="0.98425196850393704" header="0.51181102362204722" footer="0.51181102362204722"/>
  <pageSetup paperSize="9" scale="56" orientation="landscape" horizontalDpi="300" verticalDpi="30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3"/>
  <sheetViews>
    <sheetView showGridLines="0" workbookViewId="0"/>
  </sheetViews>
  <sheetFormatPr defaultRowHeight="14.25"/>
  <cols>
    <col min="1" max="1" width="3.28515625" style="16" bestFit="1" customWidth="1"/>
    <col min="2" max="2" width="36.7109375" style="16" bestFit="1" customWidth="1"/>
    <col min="3" max="3" width="11.42578125" style="16" customWidth="1"/>
    <col min="4" max="4" width="14" style="16" customWidth="1"/>
    <col min="5" max="5" width="12.5703125" style="16" customWidth="1"/>
    <col min="6" max="6" width="13.42578125" style="16" customWidth="1"/>
    <col min="7" max="7" width="14.5703125" style="16" customWidth="1"/>
    <col min="8" max="9" width="11.28515625" style="16" bestFit="1" customWidth="1"/>
    <col min="10" max="10" width="9" style="16" customWidth="1"/>
    <col min="11" max="11" width="9.5703125" style="16" bestFit="1" customWidth="1"/>
    <col min="12" max="12" width="10.7109375" style="16" bestFit="1" customWidth="1"/>
    <col min="13" max="13" width="9.85546875" style="16" bestFit="1" customWidth="1"/>
    <col min="14" max="15" width="9.140625" style="16"/>
    <col min="16" max="16" width="9.28515625" style="16" bestFit="1" customWidth="1"/>
    <col min="17" max="17" width="12.42578125" style="16" bestFit="1" customWidth="1"/>
    <col min="18" max="16384" width="9.140625" style="16"/>
  </cols>
  <sheetData>
    <row r="3" ht="12.75" customHeight="1"/>
  </sheetData>
  <customSheetViews>
    <customSheetView guid="{FA32120F-C584-4ECF-92C7-0A8909E79614}" showGridLines="0" fitToPage="1">
      <pageMargins left="0.78740157480314965" right="0.78740157480314965" top="0.98425196850393704" bottom="0.98425196850393704" header="0.51181102362204722" footer="0.51181102362204722"/>
      <printOptions horizontalCentered="1"/>
      <pageSetup paperSize="9" orientation="landscape" horizontalDpi="300" verticalDpi="300" r:id="rId1"/>
      <headerFooter alignWithMargins="0"/>
    </customSheetView>
  </customSheetViews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70C0"/>
  </sheetPr>
  <dimension ref="A1"/>
  <sheetViews>
    <sheetView showGridLines="0" workbookViewId="0"/>
  </sheetViews>
  <sheetFormatPr defaultRowHeight="14.25"/>
  <cols>
    <col min="1" max="16384" width="9.140625" style="16"/>
  </cols>
  <sheetData/>
  <customSheetViews>
    <customSheetView guid="{FA32120F-C584-4ECF-92C7-0A8909E79614}" showGridLines="0">
      <pageMargins left="0.7" right="0.7" top="0.75" bottom="0.75" header="0.3" footer="0.3"/>
    </customSheetView>
  </customSheetView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ЗАДАНИЕ1</vt:lpstr>
      <vt:lpstr>ЗАДАНИЕ2</vt:lpstr>
      <vt:lpstr>ЗАДАНИЕ3</vt:lpstr>
      <vt:lpstr>ЗАДАНИЕ4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Kuleshova</dc:creator>
  <cp:lastModifiedBy>305</cp:lastModifiedBy>
  <dcterms:created xsi:type="dcterms:W3CDTF">2008-08-31T19:38:15Z</dcterms:created>
  <dcterms:modified xsi:type="dcterms:W3CDTF">2013-12-20T03:22:10Z</dcterms:modified>
</cp:coreProperties>
</file>